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/>
  <mc:AlternateContent xmlns:mc="http://schemas.openxmlformats.org/markup-compatibility/2006">
    <mc:Choice Requires="x15">
      <x15ac:absPath xmlns:x15ac="http://schemas.microsoft.com/office/spreadsheetml/2010/11/ac" url="G:\Drives compartilhados\DIMFEOM\AAA - MANUTENÇÃO\PROJETO REFORMA GRAVATÁ\"/>
    </mc:Choice>
  </mc:AlternateContent>
  <xr:revisionPtr revIDLastSave="0" documentId="13_ncr:1_{350837B3-89EC-4A8D-A727-7CD895048838}" xr6:coauthVersionLast="46" xr6:coauthVersionMax="47" xr10:uidLastSave="{00000000-0000-0000-0000-000000000000}"/>
  <bookViews>
    <workbookView xWindow="30465" yWindow="3660" windowWidth="21600" windowHeight="11385" tabRatio="530" firstSheet="2" activeTab="3" xr2:uid="{00000000-000D-0000-FFFF-FFFF00000000}"/>
  </bookViews>
  <sheets>
    <sheet name="BDI MPPE Desonerado" sheetId="1" r:id="rId1"/>
    <sheet name="BDI MPPE Onerado" sheetId="3" r:id="rId2"/>
    <sheet name="BDI MPPE com preço antigo" sheetId="2" r:id="rId3"/>
    <sheet name="RESUMO (VIGENTE)" sheetId="4" r:id="rId4"/>
  </sheets>
  <definedNames>
    <definedName name="_xlnm.Print_Area" localSheetId="2">'BDI MPPE com preço antigo'!$C$2:$E$30</definedName>
    <definedName name="_xlnm.Print_Area" localSheetId="0">'BDI MPPE Desonerado'!$C$2:$D$30</definedName>
    <definedName name="_xlnm.Print_Area" localSheetId="1">'BDI MPPE Onerado'!$C$2:$E$29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F21" i="4"/>
  <c r="D21" i="4"/>
  <c r="D14" i="4" l="1"/>
  <c r="J20" i="4"/>
  <c r="K20" i="4"/>
  <c r="I14" i="4"/>
  <c r="I20" i="4"/>
  <c r="D40" i="4" l="1"/>
  <c r="D41" i="4" s="1"/>
  <c r="E19" i="3" l="1"/>
  <c r="D13" i="3"/>
  <c r="D19" i="3" s="1"/>
  <c r="D20" i="1"/>
  <c r="D20" i="2"/>
  <c r="E20" i="2"/>
</calcChain>
</file>

<file path=xl/sharedStrings.xml><?xml version="1.0" encoding="utf-8"?>
<sst xmlns="http://schemas.openxmlformats.org/spreadsheetml/2006/main" count="126" uniqueCount="53">
  <si>
    <t>PROCURADORIA GERAL DE JUSTIÇA</t>
  </si>
  <si>
    <t>MINISTÉRIO PÚBLICO DE PERNAMBUCO</t>
  </si>
  <si>
    <t>COORDENADORIA MINISTERIAL DE ADMINISTRAÇÃO</t>
  </si>
  <si>
    <t>DEPARTAMENTO MINISTERIAL DE INFRA-ESTRUTURA</t>
  </si>
  <si>
    <t>BDI</t>
  </si>
  <si>
    <t>B.D.I (PARCELAS)</t>
  </si>
  <si>
    <t>OBRAS</t>
  </si>
  <si>
    <t>EQUIPAMENTOS</t>
  </si>
  <si>
    <t>1.ADMINISTRAÇÃO CENTRAL</t>
  </si>
  <si>
    <t>2. SEGUROS/IMPREVISTOS</t>
  </si>
  <si>
    <t>2.IMPOSTOS</t>
  </si>
  <si>
    <t xml:space="preserve">ISS </t>
  </si>
  <si>
    <t xml:space="preserve">COFINS </t>
  </si>
  <si>
    <t xml:space="preserve">PIS </t>
  </si>
  <si>
    <t>3.DESPESAS FINANCEIRAS</t>
  </si>
  <si>
    <t>4.LUCRO</t>
  </si>
  <si>
    <t>B.D.I</t>
  </si>
  <si>
    <t>BDI OBRAS</t>
  </si>
  <si>
    <t>BDI EQUIPAMENTOS</t>
  </si>
  <si>
    <t>CONT. PREV.</t>
  </si>
  <si>
    <t>3.IMPOSTOS</t>
  </si>
  <si>
    <t>4.DESPESAS FINANCEIRAS</t>
  </si>
  <si>
    <t>5.LUCRO</t>
  </si>
  <si>
    <t>CPRB</t>
  </si>
  <si>
    <t>Perfurações e sondagens ou Serviços de cartografia, topografia e geodésia</t>
  </si>
  <si>
    <t>BDI - Serviços relacionados na tabela</t>
  </si>
  <si>
    <t>BDI (DESONERADO)</t>
  </si>
  <si>
    <t>DESONERADO</t>
  </si>
  <si>
    <t xml:space="preserve">70% da soma do risco e seguro do TCU (médio) </t>
  </si>
  <si>
    <t>TOTAL</t>
  </si>
  <si>
    <t>MÊS</t>
  </si>
  <si>
    <t>Índice do Mês %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</si>
  <si>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</si>
  <si>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</si>
  <si>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</si>
  <si>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</si>
  <si>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</si>
  <si>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</si>
  <si>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</si>
  <si>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</si>
  <si>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</si>
  <si>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</si>
  <si>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</si>
  <si>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</si>
  <si>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2018/2019</t>
  </si>
  <si>
    <t>2. RISCOS</t>
  </si>
  <si>
    <t>Média da selic</t>
  </si>
  <si>
    <t>DESPESAS FINANCEIRAS = MÉDIA</t>
  </si>
  <si>
    <t>MATERIAIS</t>
  </si>
  <si>
    <t xml:space="preserve">EMPRESA DINIZ </t>
  </si>
  <si>
    <t>NÃO-DESONERADO</t>
  </si>
  <si>
    <t>(((1+C118)*(1+C126)*(1+C120)*(1+C127)*(1+C119))/(1-(C122+C123+C124+C125)))-1</t>
  </si>
  <si>
    <t>(((1+C118)*(1+C126)*(1+C119)*(1+C127))/(1-(C122+C123+C124+C125)))-1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</si>
</sst>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\-??_);_(@_)"/>
    <numFmt numFmtId="165" formatCode="#,##0.0000"/>
    <numFmt numFmtId="166" formatCode="0.0000%"/>
  </numFmts>
  <fonts count="12" x14ac:knownFonts="1">
    <font>
      <sz val="10"/>
      <name val="Arial"/>
      <family val="2"/>
    </font>
    <font>
      <b/>
      <sz val="9"/>
      <name val="Arial"/>
      <family val="2"/>
    </font>
    <font>
      <sz val="9"/>
      <color indexed="16"/>
      <name val="Arial"/>
      <family val="2"/>
    </font>
    <font>
      <b/>
      <sz val="10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rgb="FF212529"/>
      <name val="Segoe UI"/>
      <family val="2"/>
    </font>
    <font>
      <sz val="19"/>
      <color rgb="FF333333"/>
      <name val="Arial"/>
      <family val="2"/>
    </font>
    <font>
      <sz val="10"/>
      <color rgb="FF666666"/>
      <name val="Arial"/>
      <family val="2"/>
    </font>
    <font>
      <b/>
      <sz val="10"/>
      <color rgb="FF66666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0"/>
        <bgColor indexed="15"/>
      </patternFill>
    </fill>
    <fill>
      <patternFill patternType="solid">
        <fgColor indexed="11"/>
        <bgColor indexed="49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EE2E6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164" fontId="6" fillId="0" borderId="0" applyFill="0" applyBorder="0" applyAlignment="0" applyProtection="0"/>
  </cellStyleXfs>
  <cellXfs count="95">
    <xf numFmtId="0" fontId="0" fillId="0" borderId="0" xfId="0"/>
    <xf numFmtId="14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" fontId="2" fillId="0" borderId="0" xfId="1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applyBorder="1"/>
    <xf numFmtId="10" fontId="0" fillId="0" borderId="2" xfId="0" applyNumberFormat="1" applyFill="1" applyBorder="1"/>
    <xf numFmtId="10" fontId="0" fillId="0" borderId="2" xfId="0" applyNumberFormat="1" applyFill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0" xfId="0" applyFill="1" applyBorder="1"/>
    <xf numFmtId="10" fontId="0" fillId="0" borderId="0" xfId="0" applyNumberFormat="1" applyFill="1" applyBorder="1"/>
    <xf numFmtId="0" fontId="0" fillId="0" borderId="2" xfId="0" applyFont="1" applyBorder="1" applyAlignment="1">
      <alignment horizontal="left" indent="2"/>
    </xf>
    <xf numFmtId="0" fontId="4" fillId="0" borderId="0" xfId="0" applyFont="1" applyAlignment="1">
      <alignment horizontal="left"/>
    </xf>
    <xf numFmtId="10" fontId="0" fillId="0" borderId="2" xfId="0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10" fontId="3" fillId="2" borderId="2" xfId="0" applyNumberFormat="1" applyFont="1" applyFill="1" applyBorder="1" applyAlignment="1">
      <alignment horizontal="center"/>
    </xf>
    <xf numFmtId="0" fontId="5" fillId="0" borderId="0" xfId="0" applyFont="1"/>
    <xf numFmtId="0" fontId="0" fillId="0" borderId="2" xfId="0" applyBorder="1" applyAlignment="1">
      <alignment horizontal="left" indent="2"/>
    </xf>
    <xf numFmtId="10" fontId="0" fillId="5" borderId="2" xfId="0" applyNumberForma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0" fillId="0" borderId="6" xfId="0" applyBorder="1"/>
    <xf numFmtId="0" fontId="0" fillId="0" borderId="5" xfId="0" applyBorder="1"/>
    <xf numFmtId="0" fontId="0" fillId="0" borderId="0" xfId="0" applyFill="1"/>
    <xf numFmtId="0" fontId="8" fillId="0" borderId="8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vertical="top" wrapText="1"/>
    </xf>
    <xf numFmtId="17" fontId="0" fillId="0" borderId="6" xfId="0" applyNumberFormat="1" applyFill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8" borderId="6" xfId="0" applyNumberFormat="1" applyFill="1" applyBorder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17" fontId="3" fillId="8" borderId="6" xfId="0" applyNumberFormat="1" applyFont="1" applyFill="1" applyBorder="1" applyAlignment="1">
      <alignment horizontal="center"/>
    </xf>
    <xf numFmtId="0" fontId="0" fillId="0" borderId="11" xfId="0" applyBorder="1"/>
    <xf numFmtId="10" fontId="0" fillId="0" borderId="11" xfId="0" applyNumberFormat="1" applyFill="1" applyBorder="1" applyAlignment="1">
      <alignment horizontal="center"/>
    </xf>
    <xf numFmtId="10" fontId="0" fillId="0" borderId="12" xfId="0" applyNumberFormat="1" applyFill="1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0" fillId="0" borderId="13" xfId="0" applyBorder="1"/>
    <xf numFmtId="0" fontId="0" fillId="0" borderId="11" xfId="0" applyBorder="1" applyAlignment="1">
      <alignment horizontal="center"/>
    </xf>
    <xf numFmtId="2" fontId="0" fillId="0" borderId="0" xfId="0" applyNumberFormat="1"/>
    <xf numFmtId="0" fontId="0" fillId="9" borderId="0" xfId="0" applyFill="1" applyBorder="1"/>
    <xf numFmtId="0" fontId="0" fillId="0" borderId="0" xfId="0" applyBorder="1"/>
    <xf numFmtId="10" fontId="3" fillId="0" borderId="0" xfId="0" quotePrefix="1" applyNumberFormat="1" applyFont="1" applyFill="1" applyBorder="1" applyAlignment="1">
      <alignment horizontal="left"/>
    </xf>
    <xf numFmtId="10" fontId="0" fillId="0" borderId="0" xfId="0" quotePrefix="1" applyNumberFormat="1" applyFill="1"/>
    <xf numFmtId="0" fontId="3" fillId="0" borderId="14" xfId="0" applyFont="1" applyFill="1" applyBorder="1" applyAlignment="1"/>
    <xf numFmtId="0" fontId="3" fillId="0" borderId="17" xfId="0" applyFont="1" applyFill="1" applyBorder="1" applyAlignment="1"/>
    <xf numFmtId="0" fontId="3" fillId="0" borderId="18" xfId="0" applyFont="1" applyFill="1" applyBorder="1" applyAlignment="1"/>
    <xf numFmtId="0" fontId="5" fillId="0" borderId="0" xfId="0" applyFont="1" applyFill="1"/>
    <xf numFmtId="10" fontId="0" fillId="0" borderId="0" xfId="0" quotePrefix="1" applyNumberFormat="1" applyFill="1" applyAlignment="1">
      <alignment horizontal="center"/>
    </xf>
    <xf numFmtId="0" fontId="3" fillId="3" borderId="3" xfId="0" applyFont="1" applyFill="1" applyBorder="1"/>
    <xf numFmtId="0" fontId="3" fillId="4" borderId="3" xfId="0" applyFont="1" applyFill="1" applyBorder="1"/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3" fillId="0" borderId="3" xfId="0" applyFont="1" applyFill="1" applyBorder="1"/>
    <xf numFmtId="0" fontId="3" fillId="0" borderId="14" xfId="0" applyFont="1" applyFill="1" applyBorder="1"/>
    <xf numFmtId="0" fontId="3" fillId="0" borderId="9" xfId="0" applyFont="1" applyFill="1" applyBorder="1"/>
    <xf numFmtId="17" fontId="3" fillId="8" borderId="10" xfId="0" applyNumberFormat="1" applyFont="1" applyFill="1" applyBorder="1" applyAlignment="1">
      <alignment horizontal="center"/>
    </xf>
    <xf numFmtId="17" fontId="3" fillId="8" borderId="7" xfId="0" applyNumberFormat="1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7" borderId="1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vertical="center"/>
    </xf>
    <xf numFmtId="0" fontId="0" fillId="0" borderId="26" xfId="0" applyBorder="1"/>
    <xf numFmtId="10" fontId="0" fillId="0" borderId="27" xfId="0" applyNumberFormat="1" applyFill="1" applyBorder="1" applyAlignment="1">
      <alignment horizontal="center"/>
    </xf>
    <xf numFmtId="0" fontId="0" fillId="0" borderId="26" xfId="0" applyFont="1" applyBorder="1" applyAlignment="1">
      <alignment horizontal="left" indent="2"/>
    </xf>
    <xf numFmtId="0" fontId="0" fillId="0" borderId="26" xfId="0" applyBorder="1" applyAlignment="1">
      <alignment horizontal="left" indent="2"/>
    </xf>
    <xf numFmtId="10" fontId="0" fillId="0" borderId="28" xfId="0" applyNumberFormat="1" applyFill="1" applyBorder="1" applyAlignment="1">
      <alignment horizontal="center"/>
    </xf>
    <xf numFmtId="10" fontId="0" fillId="0" borderId="27" xfId="0" applyNumberFormat="1" applyBorder="1" applyAlignment="1">
      <alignment horizontal="center"/>
    </xf>
    <xf numFmtId="0" fontId="3" fillId="2" borderId="29" xfId="0" applyFont="1" applyFill="1" applyBorder="1" applyAlignment="1">
      <alignment horizontal="right"/>
    </xf>
    <xf numFmtId="166" fontId="3" fillId="2" borderId="30" xfId="0" applyNumberFormat="1" applyFont="1" applyFill="1" applyBorder="1" applyAlignment="1">
      <alignment horizontal="center"/>
    </xf>
    <xf numFmtId="166" fontId="3" fillId="2" borderId="31" xfId="0" applyNumberFormat="1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0" fillId="0" borderId="25" xfId="0" applyBorder="1"/>
    <xf numFmtId="0" fontId="0" fillId="0" borderId="32" xfId="0" applyBorder="1"/>
    <xf numFmtId="0" fontId="0" fillId="0" borderId="27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23FF2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7" Type="http://schemas.openxmlformats.org/officeDocument/2006/relationships/image" Target="../media/image11.png"/><Relationship Id="rId2" Type="http://schemas.openxmlformats.org/officeDocument/2006/relationships/image" Target="../media/image6.png"/><Relationship Id="rId1" Type="http://schemas.openxmlformats.org/officeDocument/2006/relationships/image" Target="../media/image1.jpe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28575</xdr:rowOff>
    </xdr:from>
    <xdr:to>
      <xdr:col>2</xdr:col>
      <xdr:colOff>657225</xdr:colOff>
      <xdr:row>4</xdr:row>
      <xdr:rowOff>114300</xdr:rowOff>
    </xdr:to>
    <xdr:pic>
      <xdr:nvPicPr>
        <xdr:cNvPr id="1224" name="Figuras 1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2975" y="104775"/>
          <a:ext cx="571500" cy="5715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514350</xdr:colOff>
      <xdr:row>30</xdr:row>
      <xdr:rowOff>133350</xdr:rowOff>
    </xdr:from>
    <xdr:to>
      <xdr:col>3</xdr:col>
      <xdr:colOff>2057400</xdr:colOff>
      <xdr:row>33</xdr:row>
      <xdr:rowOff>28575</xdr:rowOff>
    </xdr:to>
    <xdr:pic>
      <xdr:nvPicPr>
        <xdr:cNvPr id="1225" name="Picture 117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0" y="4743450"/>
          <a:ext cx="4629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24</xdr:row>
      <xdr:rowOff>0</xdr:rowOff>
    </xdr:from>
    <xdr:to>
      <xdr:col>3</xdr:col>
      <xdr:colOff>2047875</xdr:colOff>
      <xdr:row>26</xdr:row>
      <xdr:rowOff>57150</xdr:rowOff>
    </xdr:to>
    <xdr:pic>
      <xdr:nvPicPr>
        <xdr:cNvPr id="1226" name="Picture 118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0" y="4191000"/>
          <a:ext cx="46196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</xdr:row>
      <xdr:rowOff>57150</xdr:rowOff>
    </xdr:from>
    <xdr:to>
      <xdr:col>7</xdr:col>
      <xdr:colOff>57150</xdr:colOff>
      <xdr:row>4</xdr:row>
      <xdr:rowOff>142875</xdr:rowOff>
    </xdr:to>
    <xdr:pic>
      <xdr:nvPicPr>
        <xdr:cNvPr id="6220" name="Figuras 1">
          <a:extLst>
            <a:ext uri="{FF2B5EF4-FFF2-40B4-BE49-F238E27FC236}">
              <a16:creationId xmlns:a16="http://schemas.microsoft.com/office/drawing/2014/main" id="{00000000-0008-0000-0100-00004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91325" y="219075"/>
          <a:ext cx="571500" cy="5715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514350</xdr:colOff>
      <xdr:row>29</xdr:row>
      <xdr:rowOff>133350</xdr:rowOff>
    </xdr:from>
    <xdr:to>
      <xdr:col>5</xdr:col>
      <xdr:colOff>266700</xdr:colOff>
      <xdr:row>32</xdr:row>
      <xdr:rowOff>28575</xdr:rowOff>
    </xdr:to>
    <xdr:pic>
      <xdr:nvPicPr>
        <xdr:cNvPr id="6221" name="Picture 117">
          <a:extLst>
            <a:ext uri="{FF2B5EF4-FFF2-40B4-BE49-F238E27FC236}">
              <a16:creationId xmlns:a16="http://schemas.microsoft.com/office/drawing/2014/main" id="{00000000-0008-0000-0100-00004D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85875" y="4895850"/>
          <a:ext cx="47434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23</xdr:row>
      <xdr:rowOff>0</xdr:rowOff>
    </xdr:from>
    <xdr:to>
      <xdr:col>5</xdr:col>
      <xdr:colOff>285750</xdr:colOff>
      <xdr:row>25</xdr:row>
      <xdr:rowOff>57150</xdr:rowOff>
    </xdr:to>
    <xdr:pic>
      <xdr:nvPicPr>
        <xdr:cNvPr id="6222" name="Picture 118">
          <a:extLst>
            <a:ext uri="{FF2B5EF4-FFF2-40B4-BE49-F238E27FC236}">
              <a16:creationId xmlns:a16="http://schemas.microsoft.com/office/drawing/2014/main" id="{00000000-0008-0000-0100-00004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33500" y="3790950"/>
          <a:ext cx="47148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20</xdr:row>
      <xdr:rowOff>104775</xdr:rowOff>
    </xdr:from>
    <xdr:to>
      <xdr:col>5</xdr:col>
      <xdr:colOff>0</xdr:colOff>
      <xdr:row>25</xdr:row>
      <xdr:rowOff>0</xdr:rowOff>
    </xdr:to>
    <xdr:sp macro="" textlink="">
      <xdr:nvSpPr>
        <xdr:cNvPr id="5307" name="Rectangle 1">
          <a:extLst>
            <a:ext uri="{FF2B5EF4-FFF2-40B4-BE49-F238E27FC236}">
              <a16:creationId xmlns:a16="http://schemas.microsoft.com/office/drawing/2014/main" id="{00000000-0008-0000-0200-0000BB140000}"/>
            </a:ext>
          </a:extLst>
        </xdr:cNvPr>
        <xdr:cNvSpPr>
          <a:spLocks noChangeArrowheads="1"/>
        </xdr:cNvSpPr>
      </xdr:nvSpPr>
      <xdr:spPr bwMode="auto">
        <a:xfrm>
          <a:off x="1276350" y="3371850"/>
          <a:ext cx="4486275" cy="742950"/>
        </a:xfrm>
        <a:prstGeom prst="rect">
          <a:avLst/>
        </a:prstGeom>
        <a:solidFill>
          <a:srgbClr val="00FFFF"/>
        </a:solidFill>
        <a:ln w="936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514350</xdr:colOff>
      <xdr:row>25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5308" name="Rectangle 2">
          <a:extLst>
            <a:ext uri="{FF2B5EF4-FFF2-40B4-BE49-F238E27FC236}">
              <a16:creationId xmlns:a16="http://schemas.microsoft.com/office/drawing/2014/main" id="{00000000-0008-0000-0200-0000BC140000}"/>
            </a:ext>
          </a:extLst>
        </xdr:cNvPr>
        <xdr:cNvSpPr>
          <a:spLocks noChangeArrowheads="1"/>
        </xdr:cNvSpPr>
      </xdr:nvSpPr>
      <xdr:spPr bwMode="auto">
        <a:xfrm>
          <a:off x="1285875" y="4114800"/>
          <a:ext cx="4476750" cy="0"/>
        </a:xfrm>
        <a:prstGeom prst="rect">
          <a:avLst/>
        </a:prstGeom>
        <a:solidFill>
          <a:srgbClr val="00FFFF"/>
        </a:solidFill>
        <a:ln w="936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561975</xdr:colOff>
      <xdr:row>25</xdr:row>
      <xdr:rowOff>0</xdr:rowOff>
    </xdr:from>
    <xdr:to>
      <xdr:col>4</xdr:col>
      <xdr:colOff>1038225</xdr:colOff>
      <xdr:row>29</xdr:row>
      <xdr:rowOff>123825</xdr:rowOff>
    </xdr:to>
    <xdr:sp macro="" textlink="">
      <xdr:nvSpPr>
        <xdr:cNvPr id="5309" name="Rectangle 3">
          <a:extLst>
            <a:ext uri="{FF2B5EF4-FFF2-40B4-BE49-F238E27FC236}">
              <a16:creationId xmlns:a16="http://schemas.microsoft.com/office/drawing/2014/main" id="{00000000-0008-0000-0200-0000BD140000}"/>
            </a:ext>
          </a:extLst>
        </xdr:cNvPr>
        <xdr:cNvSpPr>
          <a:spLocks noChangeArrowheads="1"/>
        </xdr:cNvSpPr>
      </xdr:nvSpPr>
      <xdr:spPr bwMode="auto">
        <a:xfrm>
          <a:off x="1333500" y="4114800"/>
          <a:ext cx="4429125" cy="771525"/>
        </a:xfrm>
        <a:prstGeom prst="rect">
          <a:avLst/>
        </a:prstGeom>
        <a:solidFill>
          <a:srgbClr val="00FF00"/>
        </a:solidFill>
        <a:ln w="936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1</xdr:row>
      <xdr:rowOff>28575</xdr:rowOff>
    </xdr:from>
    <xdr:to>
      <xdr:col>2</xdr:col>
      <xdr:colOff>819150</xdr:colOff>
      <xdr:row>4</xdr:row>
      <xdr:rowOff>66675</xdr:rowOff>
    </xdr:to>
    <xdr:pic>
      <xdr:nvPicPr>
        <xdr:cNvPr id="5310" name="Figuras 1">
          <a:extLst>
            <a:ext uri="{FF2B5EF4-FFF2-40B4-BE49-F238E27FC236}">
              <a16:creationId xmlns:a16="http://schemas.microsoft.com/office/drawing/2014/main" id="{00000000-0008-0000-0200-0000B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47800" y="190500"/>
          <a:ext cx="704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95250</xdr:colOff>
      <xdr:row>20</xdr:row>
      <xdr:rowOff>152400</xdr:rowOff>
    </xdr:from>
    <xdr:to>
      <xdr:col>4</xdr:col>
      <xdr:colOff>971550</xdr:colOff>
      <xdr:row>24</xdr:row>
      <xdr:rowOff>95250</xdr:rowOff>
    </xdr:to>
    <xdr:pic>
      <xdr:nvPicPr>
        <xdr:cNvPr id="5311" name="Figuras 3">
          <a:extLst>
            <a:ext uri="{FF2B5EF4-FFF2-40B4-BE49-F238E27FC236}">
              <a16:creationId xmlns:a16="http://schemas.microsoft.com/office/drawing/2014/main" id="{00000000-0008-0000-0200-0000B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0" y="3419475"/>
          <a:ext cx="4267200" cy="6286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95250</xdr:colOff>
      <xdr:row>25</xdr:row>
      <xdr:rowOff>38100</xdr:rowOff>
    </xdr:from>
    <xdr:to>
      <xdr:col>4</xdr:col>
      <xdr:colOff>923925</xdr:colOff>
      <xdr:row>29</xdr:row>
      <xdr:rowOff>28575</xdr:rowOff>
    </xdr:to>
    <xdr:pic>
      <xdr:nvPicPr>
        <xdr:cNvPr id="5312" name="Figuras 3">
          <a:extLst>
            <a:ext uri="{FF2B5EF4-FFF2-40B4-BE49-F238E27FC236}">
              <a16:creationId xmlns:a16="http://schemas.microsoft.com/office/drawing/2014/main" id="{00000000-0008-0000-0200-0000C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0" y="4152900"/>
          <a:ext cx="4219575" cy="6381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28575</xdr:rowOff>
    </xdr:from>
    <xdr:to>
      <xdr:col>2</xdr:col>
      <xdr:colOff>657225</xdr:colOff>
      <xdr:row>4</xdr:row>
      <xdr:rowOff>114300</xdr:rowOff>
    </xdr:to>
    <xdr:pic>
      <xdr:nvPicPr>
        <xdr:cNvPr id="7233" name="Figuras 1">
          <a:extLst>
            <a:ext uri="{FF2B5EF4-FFF2-40B4-BE49-F238E27FC236}">
              <a16:creationId xmlns:a16="http://schemas.microsoft.com/office/drawing/2014/main" id="{00000000-0008-0000-0300-00004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2975" y="285750"/>
          <a:ext cx="571500" cy="5715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7</xdr:col>
      <xdr:colOff>412750</xdr:colOff>
      <xdr:row>24</xdr:row>
      <xdr:rowOff>50800</xdr:rowOff>
    </xdr:from>
    <xdr:to>
      <xdr:col>11</xdr:col>
      <xdr:colOff>717550</xdr:colOff>
      <xdr:row>41</xdr:row>
      <xdr:rowOff>41275</xdr:rowOff>
    </xdr:to>
    <xdr:pic>
      <xdr:nvPicPr>
        <xdr:cNvPr id="7236" name="Picture 16">
          <a:extLst>
            <a:ext uri="{FF2B5EF4-FFF2-40B4-BE49-F238E27FC236}">
              <a16:creationId xmlns:a16="http://schemas.microsoft.com/office/drawing/2014/main" id="{00000000-0008-0000-0300-00004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24875" y="3987800"/>
          <a:ext cx="5876925" cy="26892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889000</xdr:colOff>
      <xdr:row>42</xdr:row>
      <xdr:rowOff>142875</xdr:rowOff>
    </xdr:from>
    <xdr:to>
      <xdr:col>11</xdr:col>
      <xdr:colOff>593725</xdr:colOff>
      <xdr:row>53</xdr:row>
      <xdr:rowOff>0</xdr:rowOff>
    </xdr:to>
    <xdr:pic>
      <xdr:nvPicPr>
        <xdr:cNvPr id="7253" name="Picture 85">
          <a:extLst>
            <a:ext uri="{FF2B5EF4-FFF2-40B4-BE49-F238E27FC236}">
              <a16:creationId xmlns:a16="http://schemas.microsoft.com/office/drawing/2014/main" id="{00000000-0008-0000-0300-00005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874250" y="6937375"/>
          <a:ext cx="5289550" cy="17462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495300</xdr:colOff>
      <xdr:row>43</xdr:row>
      <xdr:rowOff>123825</xdr:rowOff>
    </xdr:from>
    <xdr:to>
      <xdr:col>5</xdr:col>
      <xdr:colOff>720912</xdr:colOff>
      <xdr:row>62</xdr:row>
      <xdr:rowOff>73025</xdr:rowOff>
    </xdr:to>
    <xdr:pic>
      <xdr:nvPicPr>
        <xdr:cNvPr id="7254" name="Picture 86">
          <a:extLst>
            <a:ext uri="{FF2B5EF4-FFF2-40B4-BE49-F238E27FC236}">
              <a16:creationId xmlns:a16="http://schemas.microsoft.com/office/drawing/2014/main" id="{00000000-0008-0000-0300-00005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95300" y="7515225"/>
          <a:ext cx="6572250" cy="33242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752475</xdr:colOff>
      <xdr:row>64</xdr:row>
      <xdr:rowOff>66675</xdr:rowOff>
    </xdr:from>
    <xdr:to>
      <xdr:col>5</xdr:col>
      <xdr:colOff>898712</xdr:colOff>
      <xdr:row>69</xdr:row>
      <xdr:rowOff>76200</xdr:rowOff>
    </xdr:to>
    <xdr:pic>
      <xdr:nvPicPr>
        <xdr:cNvPr id="7255" name="Picture 87">
          <a:extLst>
            <a:ext uri="{FF2B5EF4-FFF2-40B4-BE49-F238E27FC236}">
              <a16:creationId xmlns:a16="http://schemas.microsoft.com/office/drawing/2014/main" id="{00000000-0008-0000-0300-00005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52475" y="11220450"/>
          <a:ext cx="6496050" cy="866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561976</xdr:colOff>
      <xdr:row>82</xdr:row>
      <xdr:rowOff>88900</xdr:rowOff>
    </xdr:from>
    <xdr:to>
      <xdr:col>4</xdr:col>
      <xdr:colOff>724607</xdr:colOff>
      <xdr:row>124</xdr:row>
      <xdr:rowOff>139700</xdr:rowOff>
    </xdr:to>
    <xdr:pic>
      <xdr:nvPicPr>
        <xdr:cNvPr id="7256" name="Picture 88">
          <a:extLst>
            <a:ext uri="{FF2B5EF4-FFF2-40B4-BE49-F238E27FC236}">
              <a16:creationId xmlns:a16="http://schemas.microsoft.com/office/drawing/2014/main" id="{00000000-0008-0000-0300-00005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61976" y="13881100"/>
          <a:ext cx="5143646" cy="6854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0</xdr:colOff>
      <xdr:row>107</xdr:row>
      <xdr:rowOff>0</xdr:rowOff>
    </xdr:from>
    <xdr:to>
      <xdr:col>13</xdr:col>
      <xdr:colOff>432016</xdr:colOff>
      <xdr:row>127</xdr:row>
      <xdr:rowOff>97079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4987124-8DC3-42B3-B9C9-AAD94FFF5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416143" y="17979571"/>
          <a:ext cx="8049748" cy="3362794"/>
        </a:xfrm>
        <a:prstGeom prst="rect">
          <a:avLst/>
        </a:prstGeom>
      </xdr:spPr>
    </xdr:pic>
    <xdr:clientData/>
  </xdr:twoCellAnchor>
  <xdr:twoCellAnchor>
    <xdr:from>
      <xdr:col>7</xdr:col>
      <xdr:colOff>79375</xdr:colOff>
      <xdr:row>1</xdr:row>
      <xdr:rowOff>47625</xdr:rowOff>
    </xdr:from>
    <xdr:to>
      <xdr:col>7</xdr:col>
      <xdr:colOff>650875</xdr:colOff>
      <xdr:row>4</xdr:row>
      <xdr:rowOff>133350</xdr:rowOff>
    </xdr:to>
    <xdr:pic>
      <xdr:nvPicPr>
        <xdr:cNvPr id="9" name="Figuras 1">
          <a:extLst>
            <a:ext uri="{FF2B5EF4-FFF2-40B4-BE49-F238E27FC236}">
              <a16:creationId xmlns:a16="http://schemas.microsoft.com/office/drawing/2014/main" id="{E550C303-6498-4768-810D-202959449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07375" y="206375"/>
          <a:ext cx="571500" cy="5619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F35"/>
  <sheetViews>
    <sheetView showGridLines="0" topLeftCell="A13" workbookViewId="0">
      <selection sqref="A1:IV65536"/>
    </sheetView>
  </sheetViews>
  <sheetFormatPr defaultColWidth="11.5703125" defaultRowHeight="12.75" x14ac:dyDescent="0.2"/>
  <cols>
    <col min="2" max="2" width="1.28515625" customWidth="1"/>
    <col min="3" max="3" width="38.5703125" customWidth="1"/>
    <col min="4" max="4" width="32" customWidth="1"/>
    <col min="5" max="5" width="1.140625" customWidth="1"/>
  </cols>
  <sheetData>
    <row r="1" spans="3:6" ht="6" customHeight="1" x14ac:dyDescent="0.2"/>
    <row r="2" spans="3:6" x14ac:dyDescent="0.2">
      <c r="C2" s="59" t="s">
        <v>0</v>
      </c>
      <c r="D2" s="59"/>
      <c r="E2" s="1"/>
    </row>
    <row r="3" spans="3:6" ht="12.75" customHeight="1" x14ac:dyDescent="0.2">
      <c r="C3" s="60" t="s">
        <v>1</v>
      </c>
      <c r="D3" s="60"/>
      <c r="E3" s="1"/>
    </row>
    <row r="4" spans="3:6" ht="12.75" customHeight="1" x14ac:dyDescent="0.2">
      <c r="C4" s="60" t="s">
        <v>2</v>
      </c>
      <c r="D4" s="60"/>
      <c r="E4" s="2"/>
    </row>
    <row r="5" spans="3:6" x14ac:dyDescent="0.2">
      <c r="C5" s="61" t="s">
        <v>3</v>
      </c>
      <c r="D5" s="61"/>
      <c r="E5" s="3"/>
    </row>
    <row r="7" spans="3:6" x14ac:dyDescent="0.2">
      <c r="D7" s="4" t="s">
        <v>26</v>
      </c>
    </row>
    <row r="8" spans="3:6" ht="38.25" x14ac:dyDescent="0.2">
      <c r="C8" s="23" t="s">
        <v>5</v>
      </c>
      <c r="D8" s="22" t="s">
        <v>24</v>
      </c>
    </row>
    <row r="9" spans="3:6" x14ac:dyDescent="0.2">
      <c r="C9" s="6"/>
      <c r="D9" s="6"/>
    </row>
    <row r="10" spans="3:6" x14ac:dyDescent="0.2">
      <c r="C10" s="6" t="s">
        <v>8</v>
      </c>
      <c r="D10" s="8">
        <v>0.05</v>
      </c>
      <c r="E10" s="10"/>
    </row>
    <row r="11" spans="3:6" x14ac:dyDescent="0.2">
      <c r="C11" s="6" t="s">
        <v>9</v>
      </c>
      <c r="D11" s="8">
        <v>0.01</v>
      </c>
      <c r="E11" s="11"/>
      <c r="F11" s="11"/>
    </row>
    <row r="12" spans="3:6" x14ac:dyDescent="0.2">
      <c r="C12" s="6" t="s">
        <v>20</v>
      </c>
      <c r="D12" s="8"/>
      <c r="E12" s="10"/>
    </row>
    <row r="13" spans="3:6" x14ac:dyDescent="0.2">
      <c r="C13" s="12" t="s">
        <v>11</v>
      </c>
      <c r="D13" s="8">
        <v>3.5000000000000003E-2</v>
      </c>
      <c r="E13" s="10"/>
    </row>
    <row r="14" spans="3:6" ht="15" x14ac:dyDescent="0.2">
      <c r="C14" s="12" t="s">
        <v>12</v>
      </c>
      <c r="D14" s="8">
        <v>0.03</v>
      </c>
      <c r="E14" s="13"/>
    </row>
    <row r="15" spans="3:6" x14ac:dyDescent="0.2">
      <c r="C15" s="12" t="s">
        <v>13</v>
      </c>
      <c r="D15" s="8">
        <v>6.5000000000000006E-3</v>
      </c>
      <c r="E15" s="11"/>
    </row>
    <row r="16" spans="3:6" x14ac:dyDescent="0.2">
      <c r="C16" s="20" t="s">
        <v>23</v>
      </c>
      <c r="D16" s="21">
        <v>4.4999999999999998E-2</v>
      </c>
      <c r="E16" s="11"/>
    </row>
    <row r="17" spans="3:6" x14ac:dyDescent="0.2">
      <c r="C17" s="6" t="s">
        <v>21</v>
      </c>
      <c r="D17" s="8">
        <v>8.9999999999999993E-3</v>
      </c>
    </row>
    <row r="18" spans="3:6" x14ac:dyDescent="0.2">
      <c r="C18" s="6" t="s">
        <v>22</v>
      </c>
      <c r="D18" s="9">
        <v>5.0299999999999997E-2</v>
      </c>
      <c r="F18" s="15"/>
    </row>
    <row r="19" spans="3:6" x14ac:dyDescent="0.2">
      <c r="C19" s="6"/>
      <c r="D19" s="16"/>
    </row>
    <row r="20" spans="3:6" x14ac:dyDescent="0.2">
      <c r="C20" s="17" t="s">
        <v>16</v>
      </c>
      <c r="D20" s="18">
        <f>(((1+D10+D11)*(1+D17)*(1+D18))/(1-D13-D14-D15-D16))-1</f>
        <v>0.27146334125636673</v>
      </c>
    </row>
    <row r="22" spans="3:6" ht="15.75" x14ac:dyDescent="0.25">
      <c r="C22" s="19"/>
    </row>
    <row r="23" spans="3:6" x14ac:dyDescent="0.2">
      <c r="C23" s="57" t="s">
        <v>25</v>
      </c>
      <c r="D23" s="57"/>
    </row>
    <row r="27" spans="3:6" ht="5.25" customHeight="1" x14ac:dyDescent="0.2"/>
    <row r="29" spans="3:6" hidden="1" x14ac:dyDescent="0.2">
      <c r="C29" s="58" t="s">
        <v>18</v>
      </c>
      <c r="D29" s="58"/>
    </row>
    <row r="30" spans="3:6" hidden="1" x14ac:dyDescent="0.2"/>
    <row r="31" spans="3:6" hidden="1" x14ac:dyDescent="0.2"/>
    <row r="32" spans="3:6" hidden="1" x14ac:dyDescent="0.2"/>
    <row r="33" hidden="1" x14ac:dyDescent="0.2"/>
    <row r="34" hidden="1" x14ac:dyDescent="0.2"/>
    <row r="35" hidden="1" x14ac:dyDescent="0.2"/>
  </sheetData>
  <sheetProtection selectLockedCells="1" selectUnlockedCells="1"/>
  <mergeCells count="6">
    <mergeCell ref="C23:D23"/>
    <mergeCell ref="C29:D29"/>
    <mergeCell ref="C2:D2"/>
    <mergeCell ref="C3:D3"/>
    <mergeCell ref="C4:D4"/>
    <mergeCell ref="C5:D5"/>
  </mergeCells>
  <phoneticPr fontId="7" type="noConversion"/>
  <pageMargins left="0.78749999999999998" right="0.24791666666666667" top="0.48958333333333331" bottom="0.48958333333333331" header="0.51180555555555551" footer="0.25208333333333333"/>
  <pageSetup paperSize="9" scale="88" orientation="portrait" useFirstPageNumber="1" horizontalDpi="300" verticalDpi="300" r:id="rId1"/>
  <headerFooter alignWithMargins="0">
    <oddFooter>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G28"/>
  <sheetViews>
    <sheetView showGridLines="0" topLeftCell="B1" workbookViewId="0">
      <selection activeCell="E19" sqref="E19"/>
    </sheetView>
  </sheetViews>
  <sheetFormatPr defaultColWidth="11.5703125" defaultRowHeight="12.75" x14ac:dyDescent="0.2"/>
  <cols>
    <col min="2" max="2" width="8.42578125" customWidth="1"/>
    <col min="3" max="3" width="38.5703125" customWidth="1"/>
    <col min="4" max="4" width="12.28515625" customWidth="1"/>
    <col min="5" max="5" width="15.5703125" customWidth="1"/>
  </cols>
  <sheetData>
    <row r="2" spans="3:7" x14ac:dyDescent="0.2">
      <c r="C2" s="59" t="s">
        <v>0</v>
      </c>
      <c r="D2" s="59"/>
      <c r="E2" s="59"/>
      <c r="F2" s="1"/>
    </row>
    <row r="3" spans="3:7" ht="12.75" customHeight="1" x14ac:dyDescent="0.2">
      <c r="C3" s="60" t="s">
        <v>1</v>
      </c>
      <c r="D3" s="60"/>
      <c r="E3" s="60"/>
      <c r="F3" s="1"/>
    </row>
    <row r="4" spans="3:7" ht="12.75" customHeight="1" x14ac:dyDescent="0.2">
      <c r="C4" s="60" t="s">
        <v>2</v>
      </c>
      <c r="D4" s="60"/>
      <c r="E4" s="60"/>
      <c r="F4" s="2"/>
    </row>
    <row r="5" spans="3:7" x14ac:dyDescent="0.2">
      <c r="C5" s="61" t="s">
        <v>3</v>
      </c>
      <c r="D5" s="61"/>
      <c r="E5" s="61"/>
      <c r="F5" s="3"/>
    </row>
    <row r="7" spans="3:7" x14ac:dyDescent="0.2">
      <c r="D7" s="4" t="s">
        <v>4</v>
      </c>
      <c r="E7" s="4" t="s">
        <v>4</v>
      </c>
    </row>
    <row r="8" spans="3:7" x14ac:dyDescent="0.2">
      <c r="C8" s="5" t="s">
        <v>5</v>
      </c>
      <c r="D8" s="5" t="s">
        <v>6</v>
      </c>
      <c r="E8" s="5" t="s">
        <v>7</v>
      </c>
    </row>
    <row r="9" spans="3:7" x14ac:dyDescent="0.2">
      <c r="C9" s="6"/>
      <c r="D9" s="6"/>
      <c r="E9" s="6"/>
    </row>
    <row r="10" spans="3:7" x14ac:dyDescent="0.2">
      <c r="C10" s="6" t="s">
        <v>8</v>
      </c>
      <c r="D10" s="7">
        <v>0.05</v>
      </c>
      <c r="E10" s="8">
        <v>0.01</v>
      </c>
      <c r="F10" s="10"/>
    </row>
    <row r="11" spans="3:7" x14ac:dyDescent="0.2">
      <c r="C11" s="6" t="s">
        <v>9</v>
      </c>
      <c r="D11" s="7">
        <v>0.01</v>
      </c>
      <c r="E11" s="8">
        <v>0.01</v>
      </c>
      <c r="F11" s="11"/>
      <c r="G11" s="11"/>
    </row>
    <row r="12" spans="3:7" x14ac:dyDescent="0.2">
      <c r="C12" s="6" t="s">
        <v>20</v>
      </c>
      <c r="D12" s="7"/>
      <c r="E12" s="8"/>
      <c r="F12" s="10"/>
    </row>
    <row r="13" spans="3:7" x14ac:dyDescent="0.2">
      <c r="C13" s="12" t="s">
        <v>11</v>
      </c>
      <c r="D13" s="7">
        <f>0.05*0.7</f>
        <v>3.4999999999999996E-2</v>
      </c>
      <c r="E13" s="8"/>
      <c r="F13" s="10"/>
    </row>
    <row r="14" spans="3:7" ht="15" x14ac:dyDescent="0.2">
      <c r="C14" s="12" t="s">
        <v>12</v>
      </c>
      <c r="D14" s="7">
        <v>0.03</v>
      </c>
      <c r="E14" s="8">
        <v>0.03</v>
      </c>
      <c r="F14" s="13"/>
    </row>
    <row r="15" spans="3:7" x14ac:dyDescent="0.2">
      <c r="C15" s="12" t="s">
        <v>13</v>
      </c>
      <c r="D15" s="7">
        <v>6.5000000000000006E-3</v>
      </c>
      <c r="E15" s="8">
        <v>6.5000000000000006E-3</v>
      </c>
      <c r="F15" s="11"/>
    </row>
    <row r="16" spans="3:7" x14ac:dyDescent="0.2">
      <c r="C16" s="6" t="s">
        <v>21</v>
      </c>
      <c r="D16" s="7">
        <v>9.0000000000000011E-3</v>
      </c>
      <c r="E16" s="8">
        <v>8.9999999999999993E-3</v>
      </c>
    </row>
    <row r="17" spans="3:7" x14ac:dyDescent="0.2">
      <c r="C17" s="6" t="s">
        <v>22</v>
      </c>
      <c r="D17" s="14">
        <v>0.08</v>
      </c>
      <c r="E17" s="9">
        <v>0.04</v>
      </c>
      <c r="G17" s="15"/>
    </row>
    <row r="18" spans="3:7" x14ac:dyDescent="0.2">
      <c r="C18" s="6"/>
      <c r="D18" s="6"/>
      <c r="E18" s="16"/>
    </row>
    <row r="19" spans="3:7" x14ac:dyDescent="0.2">
      <c r="C19" s="17" t="s">
        <v>16</v>
      </c>
      <c r="D19" s="18">
        <f>(((1+D10+D11)*(1+D16)*(1+D17))/(1-D13-D14-D15))-1</f>
        <v>0.24405298869143799</v>
      </c>
      <c r="E19" s="18">
        <f>(((1+E10+E11)*(1+E16)*(1+E17))/(1-E13-E14-E15))-1</f>
        <v>0.1108948624805397</v>
      </c>
    </row>
    <row r="21" spans="3:7" ht="15.75" x14ac:dyDescent="0.25">
      <c r="C21" s="19"/>
    </row>
    <row r="22" spans="3:7" x14ac:dyDescent="0.2">
      <c r="C22" s="57" t="s">
        <v>17</v>
      </c>
      <c r="D22" s="57"/>
      <c r="E22" s="57"/>
    </row>
    <row r="28" spans="3:7" x14ac:dyDescent="0.2">
      <c r="C28" s="58" t="s">
        <v>18</v>
      </c>
      <c r="D28" s="58"/>
      <c r="E28" s="58"/>
    </row>
  </sheetData>
  <sheetProtection selectLockedCells="1" selectUnlockedCells="1"/>
  <mergeCells count="6">
    <mergeCell ref="C28:E28"/>
    <mergeCell ref="C2:E2"/>
    <mergeCell ref="C3:E3"/>
    <mergeCell ref="C4:E4"/>
    <mergeCell ref="C5:E5"/>
    <mergeCell ref="C22:E22"/>
  </mergeCells>
  <pageMargins left="0.78749999999999998" right="0.24791666666666667" top="0.48958333333333331" bottom="0.48958333333333331" header="0.51180555555555551" footer="0.25208333333333333"/>
  <pageSetup paperSize="9" scale="88" orientation="portrait" useFirstPageNumber="1" horizontalDpi="300" verticalDpi="300" r:id="rId1"/>
  <headerFooter alignWithMargins="0">
    <oddFooter>&amp;CPágina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29"/>
  <sheetViews>
    <sheetView topLeftCell="B1" workbookViewId="0">
      <selection activeCell="G22" sqref="G22"/>
    </sheetView>
  </sheetViews>
  <sheetFormatPr defaultColWidth="11.5703125" defaultRowHeight="12.75" x14ac:dyDescent="0.2"/>
  <cols>
    <col min="2" max="2" width="8.42578125" customWidth="1"/>
    <col min="3" max="3" width="38.5703125" customWidth="1"/>
    <col min="4" max="4" width="12.28515625" customWidth="1"/>
    <col min="5" max="5" width="15.5703125" customWidth="1"/>
  </cols>
  <sheetData>
    <row r="2" spans="3:7" x14ac:dyDescent="0.2">
      <c r="C2" s="59" t="s">
        <v>0</v>
      </c>
      <c r="D2" s="59"/>
      <c r="E2" s="59"/>
      <c r="F2" s="1"/>
    </row>
    <row r="3" spans="3:7" ht="12.75" customHeight="1" x14ac:dyDescent="0.2">
      <c r="C3" s="60" t="s">
        <v>1</v>
      </c>
      <c r="D3" s="60"/>
      <c r="E3" s="60"/>
      <c r="F3" s="1"/>
    </row>
    <row r="4" spans="3:7" ht="12.75" customHeight="1" x14ac:dyDescent="0.2">
      <c r="C4" s="60" t="s">
        <v>2</v>
      </c>
      <c r="D4" s="60"/>
      <c r="E4" s="60"/>
      <c r="F4" s="2"/>
    </row>
    <row r="5" spans="3:7" x14ac:dyDescent="0.2">
      <c r="C5" s="61" t="s">
        <v>3</v>
      </c>
      <c r="D5" s="61"/>
      <c r="E5" s="61"/>
      <c r="F5" s="3"/>
    </row>
    <row r="7" spans="3:7" x14ac:dyDescent="0.2">
      <c r="D7" s="4" t="s">
        <v>4</v>
      </c>
      <c r="E7" s="4" t="s">
        <v>4</v>
      </c>
    </row>
    <row r="8" spans="3:7" x14ac:dyDescent="0.2">
      <c r="C8" s="5" t="s">
        <v>5</v>
      </c>
      <c r="D8" s="5" t="s">
        <v>6</v>
      </c>
      <c r="E8" s="5" t="s">
        <v>7</v>
      </c>
    </row>
    <row r="9" spans="3:7" x14ac:dyDescent="0.2">
      <c r="C9" s="6"/>
      <c r="D9" s="6"/>
      <c r="E9" s="6"/>
    </row>
    <row r="10" spans="3:7" x14ac:dyDescent="0.2">
      <c r="C10" s="6" t="s">
        <v>8</v>
      </c>
      <c r="D10" s="7">
        <v>0.05</v>
      </c>
      <c r="E10" s="8">
        <v>0.02</v>
      </c>
      <c r="F10" s="10"/>
    </row>
    <row r="11" spans="3:7" x14ac:dyDescent="0.2">
      <c r="C11" s="6" t="s">
        <v>9</v>
      </c>
      <c r="D11" s="7">
        <v>0.01</v>
      </c>
      <c r="E11" s="8">
        <v>0.01</v>
      </c>
      <c r="F11" s="11"/>
      <c r="G11" s="11"/>
    </row>
    <row r="12" spans="3:7" x14ac:dyDescent="0.2">
      <c r="C12" s="6" t="s">
        <v>10</v>
      </c>
      <c r="D12" s="7"/>
      <c r="E12" s="8"/>
      <c r="F12" s="10"/>
    </row>
    <row r="13" spans="3:7" x14ac:dyDescent="0.2">
      <c r="C13" s="12" t="s">
        <v>11</v>
      </c>
      <c r="D13" s="7">
        <v>3.5000000000000003E-2</v>
      </c>
      <c r="E13" s="8"/>
      <c r="F13" s="10"/>
    </row>
    <row r="14" spans="3:7" ht="15" x14ac:dyDescent="0.2">
      <c r="C14" s="12" t="s">
        <v>12</v>
      </c>
      <c r="D14" s="7">
        <v>0.03</v>
      </c>
      <c r="E14" s="8">
        <v>0.03</v>
      </c>
      <c r="F14" s="13"/>
    </row>
    <row r="15" spans="3:7" x14ac:dyDescent="0.2">
      <c r="C15" s="12" t="s">
        <v>13</v>
      </c>
      <c r="D15" s="7">
        <v>6.5000000000000006E-3</v>
      </c>
      <c r="E15" s="8">
        <v>6.5000000000000006E-3</v>
      </c>
      <c r="F15" s="11"/>
    </row>
    <row r="16" spans="3:7" x14ac:dyDescent="0.2">
      <c r="C16" s="20" t="s">
        <v>19</v>
      </c>
      <c r="D16" s="7">
        <v>0.02</v>
      </c>
      <c r="E16" s="8"/>
      <c r="F16" s="11"/>
    </row>
    <row r="17" spans="3:7" x14ac:dyDescent="0.2">
      <c r="C17" s="6" t="s">
        <v>14</v>
      </c>
      <c r="D17" s="7">
        <v>9.0000000000000011E-3</v>
      </c>
      <c r="E17" s="8">
        <v>8.9999999999999993E-3</v>
      </c>
    </row>
    <row r="18" spans="3:7" x14ac:dyDescent="0.2">
      <c r="C18" s="6" t="s">
        <v>15</v>
      </c>
      <c r="D18" s="14">
        <v>0.08</v>
      </c>
      <c r="E18" s="9">
        <v>0.06</v>
      </c>
      <c r="G18" s="15"/>
    </row>
    <row r="19" spans="3:7" x14ac:dyDescent="0.2">
      <c r="C19" s="6"/>
      <c r="D19" s="6"/>
      <c r="E19" s="16"/>
    </row>
    <row r="20" spans="3:7" x14ac:dyDescent="0.2">
      <c r="C20" s="17" t="s">
        <v>16</v>
      </c>
      <c r="D20" s="18">
        <f>(((1+D10+D11)*(1+D17)*(1+D18))/(1-D13-D14-D15-D16))-1</f>
        <v>0.2714399559713816</v>
      </c>
      <c r="E20" s="18">
        <f>(((1+E10+E11)*(1+E17)*(1+E18))/(1-E13-E14-E15-E16))-1</f>
        <v>0.14335879605604562</v>
      </c>
    </row>
    <row r="22" spans="3:7" ht="15.75" x14ac:dyDescent="0.25">
      <c r="C22" s="19"/>
    </row>
    <row r="23" spans="3:7" x14ac:dyDescent="0.2">
      <c r="C23" s="57" t="s">
        <v>17</v>
      </c>
      <c r="D23" s="57"/>
      <c r="E23" s="57"/>
    </row>
    <row r="29" spans="3:7" x14ac:dyDescent="0.2">
      <c r="C29" s="58" t="s">
        <v>18</v>
      </c>
      <c r="D29" s="58"/>
      <c r="E29" s="58"/>
    </row>
  </sheetData>
  <sheetProtection selectLockedCells="1" selectUnlockedCells="1"/>
  <mergeCells count="6">
    <mergeCell ref="C23:E23"/>
    <mergeCell ref="C29:E29"/>
    <mergeCell ref="C2:E2"/>
    <mergeCell ref="C3:E3"/>
    <mergeCell ref="C4:E4"/>
    <mergeCell ref="C5:E5"/>
  </mergeCells>
  <phoneticPr fontId="0" type="noConversion"/>
  <pageMargins left="0.78749999999999998" right="0.24791666666666667" top="0.48958333333333331" bottom="0.48958333333333331" header="0.51180555555555551" footer="0.25208333333333333"/>
  <pageSetup paperSize="9" scale="88" orientation="portrait" useFirstPageNumber="1" horizontalDpi="300" verticalDpi="300" r:id="rId1"/>
  <headerFooter alignWithMargins="0">
    <oddFooter>&amp;CPágina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130"/>
  <sheetViews>
    <sheetView tabSelected="1" view="pageBreakPreview" zoomScale="60" zoomScaleNormal="85" workbookViewId="0">
      <selection activeCell="N33" sqref="N33"/>
    </sheetView>
  </sheetViews>
  <sheetFormatPr defaultColWidth="11.5703125" defaultRowHeight="12.75" x14ac:dyDescent="0.2"/>
  <cols>
    <col min="2" max="2" width="9.5703125" customWidth="1"/>
    <col min="3" max="3" width="28.42578125" customWidth="1"/>
    <col min="4" max="4" width="25.140625" bestFit="1" customWidth="1"/>
    <col min="5" max="5" width="20.5703125" bestFit="1" customWidth="1"/>
    <col min="6" max="6" width="14.85546875" bestFit="1" customWidth="1"/>
    <col min="8" max="8" width="29.42578125" bestFit="1" customWidth="1"/>
    <col min="9" max="9" width="18.7109375" customWidth="1"/>
    <col min="10" max="10" width="20.5703125" bestFit="1" customWidth="1"/>
    <col min="11" max="11" width="14.85546875" bestFit="1" customWidth="1"/>
    <col min="12" max="12" width="14" customWidth="1"/>
  </cols>
  <sheetData>
    <row r="2" spans="2:12" x14ac:dyDescent="0.2">
      <c r="C2" s="72" t="s">
        <v>0</v>
      </c>
      <c r="D2" s="73"/>
      <c r="E2" s="73"/>
      <c r="F2" s="74"/>
      <c r="H2" s="72" t="s">
        <v>0</v>
      </c>
      <c r="I2" s="73"/>
      <c r="J2" s="73"/>
      <c r="K2" s="74"/>
    </row>
    <row r="3" spans="2:12" x14ac:dyDescent="0.2">
      <c r="C3" s="75" t="s">
        <v>1</v>
      </c>
      <c r="D3" s="71"/>
      <c r="E3" s="71"/>
      <c r="F3" s="76"/>
      <c r="H3" s="75" t="s">
        <v>1</v>
      </c>
      <c r="I3" s="71"/>
      <c r="J3" s="71"/>
      <c r="K3" s="76"/>
    </row>
    <row r="4" spans="2:12" x14ac:dyDescent="0.2">
      <c r="C4" s="75" t="s">
        <v>2</v>
      </c>
      <c r="D4" s="71"/>
      <c r="E4" s="71"/>
      <c r="F4" s="76"/>
      <c r="H4" s="75" t="s">
        <v>2</v>
      </c>
      <c r="I4" s="71"/>
      <c r="J4" s="71"/>
      <c r="K4" s="76"/>
    </row>
    <row r="5" spans="2:12" x14ac:dyDescent="0.2">
      <c r="C5" s="77" t="s">
        <v>3</v>
      </c>
      <c r="D5" s="78"/>
      <c r="E5" s="78"/>
      <c r="F5" s="79"/>
      <c r="H5" s="77" t="s">
        <v>3</v>
      </c>
      <c r="I5" s="78"/>
      <c r="J5" s="78"/>
      <c r="K5" s="79"/>
    </row>
    <row r="6" spans="2:12" x14ac:dyDescent="0.2">
      <c r="C6" s="69" t="s">
        <v>27</v>
      </c>
      <c r="D6" s="70"/>
      <c r="E6" s="70"/>
      <c r="F6" s="80"/>
      <c r="H6" s="67" t="s">
        <v>50</v>
      </c>
      <c r="I6" s="68"/>
      <c r="J6" s="68"/>
      <c r="K6" s="91"/>
    </row>
    <row r="7" spans="2:12" x14ac:dyDescent="0.2">
      <c r="C7" s="27"/>
      <c r="D7" s="24" t="s">
        <v>26</v>
      </c>
      <c r="E7" s="25" t="s">
        <v>4</v>
      </c>
      <c r="F7" s="25" t="s">
        <v>4</v>
      </c>
      <c r="H7" s="27"/>
      <c r="I7" s="24" t="s">
        <v>4</v>
      </c>
      <c r="J7" s="24" t="s">
        <v>4</v>
      </c>
      <c r="K7" s="24" t="s">
        <v>4</v>
      </c>
    </row>
    <row r="8" spans="2:12" x14ac:dyDescent="0.2">
      <c r="C8" s="81" t="s">
        <v>5</v>
      </c>
      <c r="D8" s="26" t="s">
        <v>6</v>
      </c>
      <c r="E8" s="43" t="s">
        <v>7</v>
      </c>
      <c r="F8" s="24" t="s">
        <v>48</v>
      </c>
      <c r="H8" s="24" t="s">
        <v>5</v>
      </c>
      <c r="I8" s="24" t="s">
        <v>6</v>
      </c>
      <c r="J8" s="44" t="s">
        <v>7</v>
      </c>
      <c r="K8" s="24" t="s">
        <v>48</v>
      </c>
    </row>
    <row r="9" spans="2:12" x14ac:dyDescent="0.2">
      <c r="C9" s="82"/>
      <c r="D9" s="6"/>
      <c r="E9" s="39"/>
      <c r="F9" s="27"/>
      <c r="H9" s="92"/>
      <c r="I9" s="28"/>
      <c r="J9" s="45"/>
      <c r="K9" s="93"/>
    </row>
    <row r="10" spans="2:12" x14ac:dyDescent="0.2">
      <c r="C10" s="82" t="s">
        <v>8</v>
      </c>
      <c r="D10" s="8">
        <v>0.05</v>
      </c>
      <c r="E10" s="40">
        <v>4.1000000000000002E-2</v>
      </c>
      <c r="F10" s="83">
        <v>4.1000000000000002E-2</v>
      </c>
      <c r="H10" s="82" t="s">
        <v>8</v>
      </c>
      <c r="I10" s="8">
        <v>0.05</v>
      </c>
      <c r="J10" s="40">
        <v>4.1000000000000002E-2</v>
      </c>
      <c r="K10" s="83">
        <v>4.1000000000000002E-2</v>
      </c>
    </row>
    <row r="11" spans="2:12" x14ac:dyDescent="0.2">
      <c r="B11">
        <v>0.56000000000000005</v>
      </c>
      <c r="C11" s="82" t="s">
        <v>45</v>
      </c>
      <c r="D11" s="8">
        <v>7.4999999999999997E-3</v>
      </c>
      <c r="E11" s="40">
        <v>4.3E-3</v>
      </c>
      <c r="F11" s="83">
        <v>4.3E-3</v>
      </c>
      <c r="H11" s="82" t="s">
        <v>45</v>
      </c>
      <c r="I11" s="8">
        <v>7.4999999999999997E-3</v>
      </c>
      <c r="J11" s="40">
        <v>4.3E-3</v>
      </c>
      <c r="K11" s="83">
        <v>4.3E-3</v>
      </c>
    </row>
    <row r="12" spans="2:12" x14ac:dyDescent="0.2">
      <c r="B12" s="47">
        <v>0.4</v>
      </c>
      <c r="C12" s="82" t="s">
        <v>9</v>
      </c>
      <c r="D12" s="8">
        <v>5.7000000000000002E-3</v>
      </c>
      <c r="E12" s="40">
        <v>4.4999999999999997E-3</v>
      </c>
      <c r="F12" s="83">
        <v>4.4999999999999997E-3</v>
      </c>
      <c r="G12" s="11"/>
      <c r="H12" s="82" t="s">
        <v>9</v>
      </c>
      <c r="I12" s="8">
        <v>5.7000000000000002E-3</v>
      </c>
      <c r="J12" s="40">
        <v>4.4999999999999997E-3</v>
      </c>
      <c r="K12" s="83">
        <v>4.4999999999999997E-3</v>
      </c>
      <c r="L12" s="11" t="s">
        <v>28</v>
      </c>
    </row>
    <row r="13" spans="2:12" x14ac:dyDescent="0.2">
      <c r="C13" s="82" t="s">
        <v>20</v>
      </c>
      <c r="D13" s="8"/>
      <c r="E13" s="40"/>
      <c r="F13" s="83"/>
      <c r="H13" s="82" t="s">
        <v>20</v>
      </c>
      <c r="I13" s="8"/>
      <c r="J13" s="40"/>
      <c r="K13" s="83"/>
      <c r="L13" s="10"/>
    </row>
    <row r="14" spans="2:12" x14ac:dyDescent="0.2">
      <c r="C14" s="84" t="s">
        <v>11</v>
      </c>
      <c r="D14" s="8">
        <f>0.05*0.7</f>
        <v>3.4999999999999996E-2</v>
      </c>
      <c r="E14" s="40"/>
      <c r="F14" s="83"/>
      <c r="H14" s="84" t="s">
        <v>11</v>
      </c>
      <c r="I14" s="8">
        <f>0.05*0.7</f>
        <v>3.4999999999999996E-2</v>
      </c>
      <c r="J14" s="40"/>
      <c r="K14" s="83"/>
      <c r="L14" s="10"/>
    </row>
    <row r="15" spans="2:12" ht="15" x14ac:dyDescent="0.2">
      <c r="C15" s="84" t="s">
        <v>12</v>
      </c>
      <c r="D15" s="8">
        <v>0.03</v>
      </c>
      <c r="E15" s="40">
        <v>0.03</v>
      </c>
      <c r="F15" s="83">
        <v>0.03</v>
      </c>
      <c r="H15" s="84" t="s">
        <v>12</v>
      </c>
      <c r="I15" s="8">
        <v>0.03</v>
      </c>
      <c r="J15" s="40">
        <v>0.03</v>
      </c>
      <c r="K15" s="83">
        <v>0.03</v>
      </c>
      <c r="L15" s="13"/>
    </row>
    <row r="16" spans="2:12" x14ac:dyDescent="0.2">
      <c r="C16" s="84" t="s">
        <v>13</v>
      </c>
      <c r="D16" s="8">
        <v>6.5000000000000006E-3</v>
      </c>
      <c r="E16" s="40">
        <v>6.5000000000000006E-3</v>
      </c>
      <c r="F16" s="83">
        <v>6.5000000000000006E-3</v>
      </c>
      <c r="H16" s="84" t="s">
        <v>13</v>
      </c>
      <c r="I16" s="8">
        <v>6.5000000000000006E-3</v>
      </c>
      <c r="J16" s="40">
        <v>6.5000000000000006E-3</v>
      </c>
      <c r="K16" s="83">
        <v>6.5000000000000006E-3</v>
      </c>
      <c r="L16" s="11"/>
    </row>
    <row r="17" spans="2:19" x14ac:dyDescent="0.2">
      <c r="B17" s="47">
        <v>4</v>
      </c>
      <c r="C17" s="85" t="s">
        <v>23</v>
      </c>
      <c r="D17" s="8">
        <v>4.4999999999999998E-2</v>
      </c>
      <c r="E17" s="41">
        <v>4.4999999999999998E-2</v>
      </c>
      <c r="F17" s="86">
        <v>4.4999999999999998E-2</v>
      </c>
      <c r="H17" s="82" t="s">
        <v>21</v>
      </c>
      <c r="I17" s="8">
        <v>0.01</v>
      </c>
      <c r="J17" s="40">
        <v>8.0000000000000002E-3</v>
      </c>
      <c r="K17" s="83">
        <v>8.0000000000000002E-3</v>
      </c>
      <c r="L17" t="s">
        <v>46</v>
      </c>
    </row>
    <row r="18" spans="2:19" x14ac:dyDescent="0.2">
      <c r="C18" s="82" t="s">
        <v>21</v>
      </c>
      <c r="D18" s="8">
        <v>0.01</v>
      </c>
      <c r="E18" s="40">
        <v>8.0000000000000002E-3</v>
      </c>
      <c r="F18" s="83">
        <v>8.0000000000000002E-3</v>
      </c>
      <c r="H18" s="82" t="s">
        <v>22</v>
      </c>
      <c r="I18" s="9">
        <v>7.0000000000000007E-2</v>
      </c>
      <c r="J18" s="42">
        <v>3.9E-2</v>
      </c>
      <c r="K18" s="87">
        <v>3.9E-2</v>
      </c>
    </row>
    <row r="19" spans="2:19" x14ac:dyDescent="0.2">
      <c r="B19" s="47">
        <v>1.07</v>
      </c>
      <c r="C19" s="82" t="s">
        <v>22</v>
      </c>
      <c r="D19" s="9">
        <v>7.0000000000000007E-2</v>
      </c>
      <c r="E19" s="42">
        <v>3.9E-2</v>
      </c>
      <c r="F19" s="87">
        <v>3.9E-2</v>
      </c>
      <c r="G19" s="15"/>
      <c r="H19" s="82"/>
      <c r="I19" s="6"/>
      <c r="J19" s="46"/>
      <c r="K19" s="94"/>
    </row>
    <row r="20" spans="2:19" x14ac:dyDescent="0.2">
      <c r="C20" s="82"/>
      <c r="D20" s="16"/>
      <c r="E20" s="49"/>
      <c r="F20" s="27"/>
      <c r="H20" s="88" t="s">
        <v>16</v>
      </c>
      <c r="I20" s="89">
        <f>(              (                   (1+ (I10+I11+I12 ) )*(1+I17)*(1+I18)          )        /         (            1-(I14+I15+I16)             )              )-1</f>
        <v>0.2374800646203552</v>
      </c>
      <c r="J20" s="89">
        <f>(              (                   (1+ (J10+J11+J12 ) )*(1+J17)*(1+J18)          )        /         (            1-(J14+J15+J16)             )              )-1</f>
        <v>0.14111898038401649</v>
      </c>
      <c r="K20" s="90">
        <f>(              (                   (1+ (K10+K11+K12 ) )*(1+K17)*(1+K18)          )        /         (            1-(K14+K15+K16)             )              )-1</f>
        <v>0.14111898038401649</v>
      </c>
    </row>
    <row r="21" spans="2:19" x14ac:dyDescent="0.2">
      <c r="C21" s="88"/>
      <c r="D21" s="89">
        <f>ROUND((              (                   (1+ (D10+D11+D12 ) )*(1+D18)*(1+D19)          )        /         (            1-(D14+D15+D16+D17)             )              )-1,4)</f>
        <v>0.30049999999999999</v>
      </c>
      <c r="E21" s="89">
        <f t="shared" ref="E21:F21" si="0">ROUND((              (                   (1+ (E10+E11+E12 ) )*(1+E18)*(1+E19)          )        /         (            1-(E14+E15+E16+E17)             )              )-1,4)</f>
        <v>0.19700000000000001</v>
      </c>
      <c r="F21" s="90">
        <f t="shared" si="0"/>
        <v>0.19700000000000001</v>
      </c>
    </row>
    <row r="22" spans="2:19" s="29" customFormat="1" ht="15.75" x14ac:dyDescent="0.25">
      <c r="H22" s="55"/>
      <c r="I22" s="56"/>
    </row>
    <row r="23" spans="2:19" s="29" customFormat="1" ht="15.75" x14ac:dyDescent="0.25">
      <c r="C23" s="55"/>
      <c r="D23" s="56"/>
      <c r="E23" s="50"/>
      <c r="H23" s="52"/>
      <c r="I23" s="53"/>
      <c r="J23" s="54"/>
    </row>
    <row r="24" spans="2:19" x14ac:dyDescent="0.2">
      <c r="C24" s="64"/>
      <c r="D24" s="64"/>
      <c r="E24" s="51"/>
      <c r="F24" s="29"/>
      <c r="G24" s="29"/>
      <c r="H24" s="29"/>
      <c r="I24" s="29"/>
      <c r="J24" s="29"/>
    </row>
    <row r="25" spans="2:19" x14ac:dyDescent="0.2">
      <c r="C25" s="65" t="s">
        <v>44</v>
      </c>
      <c r="D25" s="66"/>
      <c r="E25" s="29"/>
      <c r="F25" s="29"/>
      <c r="G25" s="29"/>
      <c r="H25" s="29"/>
      <c r="I25" s="29"/>
      <c r="J25" s="29"/>
    </row>
    <row r="26" spans="2:19" x14ac:dyDescent="0.2">
      <c r="C26" s="34" t="s">
        <v>30</v>
      </c>
      <c r="D26" s="34" t="s">
        <v>31</v>
      </c>
      <c r="E26" s="29"/>
      <c r="F26" s="29"/>
      <c r="G26" s="29"/>
      <c r="H26" s="29"/>
      <c r="I26" s="29"/>
      <c r="J26" s="29"/>
      <c r="K26" s="49"/>
      <c r="L26" s="49"/>
      <c r="M26" s="49"/>
      <c r="N26" s="49"/>
      <c r="O26" s="49"/>
      <c r="P26" s="49"/>
      <c r="Q26" s="49"/>
      <c r="R26" s="49"/>
      <c r="S26" s="49"/>
    </row>
    <row r="27" spans="2:19" x14ac:dyDescent="0.2">
      <c r="C27" s="34" t="s">
        <v>32</v>
      </c>
      <c r="D27" s="35">
        <v>0.59240000000000004</v>
      </c>
      <c r="E27" s="29"/>
      <c r="F27" s="29"/>
      <c r="G27" s="29"/>
      <c r="H27" s="29"/>
      <c r="I27" s="29"/>
      <c r="J27" s="29"/>
      <c r="K27" s="49"/>
      <c r="L27" s="48" t="s">
        <v>49</v>
      </c>
      <c r="M27" s="49"/>
      <c r="N27" s="49"/>
      <c r="O27" s="49"/>
      <c r="P27" s="49"/>
      <c r="Q27" s="49"/>
      <c r="R27" s="49"/>
      <c r="S27" s="49"/>
    </row>
    <row r="28" spans="2:19" x14ac:dyDescent="0.2">
      <c r="C28" s="34" t="s">
        <v>33</v>
      </c>
      <c r="D28" s="35">
        <v>0.4723</v>
      </c>
      <c r="E28" s="29"/>
      <c r="F28" s="29"/>
      <c r="G28" s="29"/>
      <c r="H28" s="29"/>
      <c r="I28" s="29"/>
      <c r="J28" s="29"/>
      <c r="K28" s="49"/>
      <c r="L28" s="49"/>
      <c r="M28" s="49"/>
      <c r="N28" s="49"/>
      <c r="O28" s="49"/>
      <c r="P28" s="49"/>
      <c r="Q28" s="49"/>
      <c r="R28" s="49"/>
      <c r="S28" s="49"/>
    </row>
    <row r="29" spans="2:19" x14ac:dyDescent="0.2">
      <c r="C29" s="34" t="s">
        <v>34</v>
      </c>
      <c r="D29" s="35">
        <v>0.54020000000000001</v>
      </c>
      <c r="E29" s="29"/>
      <c r="F29" s="29"/>
      <c r="G29" s="29"/>
      <c r="H29" s="62"/>
      <c r="I29" s="62"/>
      <c r="J29" s="63"/>
      <c r="K29" s="49"/>
      <c r="L29" s="49"/>
      <c r="M29" s="49"/>
      <c r="N29" s="49"/>
      <c r="O29" s="49"/>
      <c r="P29" s="49"/>
      <c r="Q29" s="49"/>
      <c r="R29" s="49"/>
      <c r="S29" s="49"/>
    </row>
    <row r="30" spans="2:19" x14ac:dyDescent="0.2">
      <c r="C30" s="34" t="s">
        <v>35</v>
      </c>
      <c r="D30" s="35">
        <v>0.5262</v>
      </c>
      <c r="K30" s="49"/>
      <c r="L30" s="49"/>
      <c r="M30" s="49"/>
      <c r="N30" s="49"/>
      <c r="O30" s="49"/>
      <c r="P30" s="49"/>
      <c r="Q30" s="49"/>
      <c r="R30" s="49"/>
      <c r="S30" s="49"/>
    </row>
    <row r="31" spans="2:19" x14ac:dyDescent="0.2">
      <c r="C31" s="34" t="s">
        <v>36</v>
      </c>
      <c r="D31" s="35">
        <v>0.5262</v>
      </c>
      <c r="K31" s="49"/>
      <c r="L31" s="49"/>
      <c r="M31" s="49"/>
      <c r="N31" s="49"/>
      <c r="O31" s="49"/>
      <c r="P31" s="49"/>
      <c r="Q31" s="49"/>
      <c r="R31" s="49"/>
      <c r="S31" s="49"/>
    </row>
    <row r="32" spans="2:19" x14ac:dyDescent="0.2">
      <c r="C32" s="34" t="s">
        <v>37</v>
      </c>
      <c r="D32" s="35">
        <v>0.5262</v>
      </c>
      <c r="K32" s="49"/>
      <c r="L32" s="49"/>
      <c r="M32" s="49"/>
      <c r="N32" s="49"/>
      <c r="O32" s="49"/>
      <c r="P32" s="49"/>
      <c r="Q32" s="49"/>
      <c r="R32" s="49"/>
      <c r="S32" s="49"/>
    </row>
    <row r="33" spans="2:19" x14ac:dyDescent="0.2">
      <c r="C33" s="34" t="s">
        <v>38</v>
      </c>
      <c r="D33" s="35">
        <v>0.55130000000000001</v>
      </c>
      <c r="K33" s="49"/>
      <c r="L33" s="49"/>
      <c r="M33" s="49"/>
      <c r="N33" s="49"/>
      <c r="O33" s="49"/>
      <c r="P33" s="49"/>
      <c r="Q33" s="49"/>
      <c r="R33" s="49"/>
      <c r="S33" s="49"/>
    </row>
    <row r="34" spans="2:19" x14ac:dyDescent="0.2">
      <c r="C34" s="34" t="s">
        <v>39</v>
      </c>
      <c r="D34" s="35">
        <v>0.57640000000000002</v>
      </c>
      <c r="K34" s="49"/>
      <c r="L34" s="49"/>
      <c r="M34" s="49"/>
      <c r="N34" s="49"/>
      <c r="O34" s="49"/>
      <c r="P34" s="49"/>
      <c r="Q34" s="49"/>
      <c r="R34" s="49"/>
      <c r="S34" s="49"/>
    </row>
    <row r="35" spans="2:19" x14ac:dyDescent="0.2">
      <c r="C35" s="34" t="s">
        <v>40</v>
      </c>
      <c r="D35" s="35">
        <v>0.47589999999999999</v>
      </c>
      <c r="K35" s="49"/>
      <c r="L35" s="49"/>
      <c r="M35" s="49"/>
      <c r="N35" s="49"/>
      <c r="O35" s="49"/>
      <c r="P35" s="49"/>
      <c r="Q35" s="49"/>
      <c r="R35" s="49"/>
      <c r="S35" s="49"/>
    </row>
    <row r="36" spans="2:19" x14ac:dyDescent="0.2">
      <c r="C36" s="34" t="s">
        <v>41</v>
      </c>
      <c r="D36" s="35">
        <v>0.55130000000000001</v>
      </c>
      <c r="K36" s="49"/>
      <c r="L36" s="49"/>
      <c r="M36" s="49"/>
      <c r="N36" s="49"/>
      <c r="O36" s="49"/>
      <c r="P36" s="49"/>
      <c r="Q36" s="49"/>
      <c r="R36" s="49"/>
      <c r="S36" s="49"/>
    </row>
    <row r="37" spans="2:19" x14ac:dyDescent="0.2">
      <c r="C37" s="34" t="s">
        <v>42</v>
      </c>
      <c r="D37" s="35">
        <v>0.55130000000000001</v>
      </c>
      <c r="K37" s="49"/>
      <c r="L37" s="49"/>
      <c r="M37" s="49"/>
      <c r="N37" s="49"/>
      <c r="O37" s="49"/>
      <c r="P37" s="49"/>
      <c r="Q37" s="49"/>
      <c r="R37" s="49"/>
      <c r="S37" s="49"/>
    </row>
    <row r="38" spans="2:19" x14ac:dyDescent="0.2">
      <c r="C38" s="34" t="s">
        <v>43</v>
      </c>
      <c r="D38" s="35">
        <v>0.50109999999999999</v>
      </c>
      <c r="K38" s="49"/>
      <c r="L38" s="49"/>
      <c r="M38" s="49"/>
      <c r="N38" s="49"/>
      <c r="O38" s="49"/>
      <c r="P38" s="49"/>
      <c r="Q38" s="49"/>
      <c r="R38" s="49"/>
      <c r="S38" s="49"/>
    </row>
    <row r="39" spans="2:19" x14ac:dyDescent="0.2">
      <c r="C39" s="34">
        <v>43466</v>
      </c>
      <c r="D39" s="35">
        <v>0.55130000000000001</v>
      </c>
      <c r="K39" s="49"/>
      <c r="L39" s="49"/>
      <c r="M39" s="49"/>
      <c r="N39" s="49"/>
      <c r="O39" s="49"/>
      <c r="P39" s="49"/>
      <c r="Q39" s="49"/>
      <c r="R39" s="49"/>
      <c r="S39" s="49"/>
    </row>
    <row r="40" spans="2:19" x14ac:dyDescent="0.2">
      <c r="C40" s="38" t="s">
        <v>29</v>
      </c>
      <c r="D40" s="36">
        <f>SUM(D27:D39)</f>
        <v>6.9421000000000017</v>
      </c>
      <c r="K40" s="49"/>
      <c r="L40" s="49"/>
      <c r="M40" s="49"/>
      <c r="N40" s="49"/>
      <c r="O40" s="49"/>
      <c r="P40" s="49"/>
      <c r="Q40" s="49"/>
      <c r="R40" s="49"/>
      <c r="S40" s="49"/>
    </row>
    <row r="41" spans="2:19" x14ac:dyDescent="0.2">
      <c r="C41" s="38" t="s">
        <v>47</v>
      </c>
      <c r="D41" s="36">
        <f>D40/13</f>
        <v>0.53400769230769241</v>
      </c>
      <c r="K41" s="49"/>
      <c r="L41" s="49"/>
      <c r="M41" s="49"/>
      <c r="N41" s="49"/>
      <c r="O41" s="49"/>
      <c r="P41" s="49"/>
      <c r="Q41" s="49"/>
      <c r="R41" s="49"/>
      <c r="S41" s="49"/>
    </row>
    <row r="42" spans="2:19" x14ac:dyDescent="0.2">
      <c r="K42" s="49"/>
      <c r="L42" s="49"/>
      <c r="M42" s="49"/>
      <c r="N42" s="49"/>
      <c r="O42" s="49"/>
      <c r="P42" s="49"/>
      <c r="Q42" s="49"/>
      <c r="R42" s="49"/>
      <c r="S42" s="49"/>
    </row>
    <row r="43" spans="2:19" x14ac:dyDescent="0.2">
      <c r="K43" s="49"/>
      <c r="L43" s="49"/>
      <c r="M43" s="49"/>
      <c r="N43" s="49"/>
      <c r="O43" s="49"/>
      <c r="P43" s="49"/>
      <c r="Q43" s="49"/>
      <c r="R43" s="49"/>
      <c r="S43" s="49"/>
    </row>
    <row r="44" spans="2:19" x14ac:dyDescent="0.2">
      <c r="K44" s="49"/>
      <c r="L44" s="49"/>
      <c r="M44" s="49"/>
      <c r="N44" s="49"/>
      <c r="O44" s="49"/>
      <c r="P44" s="49"/>
      <c r="Q44" s="49"/>
      <c r="R44" s="49"/>
      <c r="S44" s="49"/>
    </row>
    <row r="45" spans="2:19" x14ac:dyDescent="0.2">
      <c r="K45" s="49"/>
      <c r="L45" s="49"/>
      <c r="M45" s="49"/>
      <c r="N45" s="49"/>
      <c r="O45" s="49"/>
      <c r="P45" s="49"/>
      <c r="Q45" s="49"/>
      <c r="R45" s="49"/>
      <c r="S45" s="49"/>
    </row>
    <row r="46" spans="2:19" ht="23.25" x14ac:dyDescent="0.2">
      <c r="B46" s="10"/>
      <c r="C46" s="37"/>
      <c r="D46" s="10"/>
      <c r="E46" s="10"/>
      <c r="K46" s="49"/>
      <c r="L46" s="49"/>
      <c r="M46" s="49"/>
      <c r="N46" s="49"/>
      <c r="O46" s="49"/>
      <c r="P46" s="49"/>
      <c r="Q46" s="49"/>
      <c r="R46" s="49"/>
      <c r="S46" s="49"/>
    </row>
    <row r="47" spans="2:19" x14ac:dyDescent="0.2">
      <c r="B47" s="10"/>
      <c r="C47" s="32"/>
      <c r="D47" s="32"/>
      <c r="E47" s="32"/>
      <c r="F47" s="32"/>
      <c r="G47" s="32"/>
      <c r="H47" s="32"/>
      <c r="I47" s="32"/>
      <c r="J47" s="32"/>
      <c r="K47" s="49"/>
      <c r="L47" s="49"/>
      <c r="M47" s="49"/>
      <c r="N47" s="49"/>
      <c r="O47" s="49"/>
      <c r="P47" s="49"/>
      <c r="Q47" s="49"/>
      <c r="R47" s="49"/>
      <c r="S47" s="49"/>
    </row>
    <row r="48" spans="2:19" x14ac:dyDescent="0.2">
      <c r="B48" s="10"/>
      <c r="C48" s="32"/>
      <c r="D48" s="33"/>
      <c r="E48" s="33"/>
      <c r="F48" s="33"/>
      <c r="G48" s="33"/>
      <c r="H48" s="33"/>
      <c r="I48" s="33"/>
      <c r="J48" s="33"/>
      <c r="K48" s="49"/>
      <c r="L48" s="49"/>
      <c r="M48" s="49"/>
      <c r="N48" s="49"/>
      <c r="O48" s="49"/>
      <c r="P48" s="49"/>
      <c r="Q48" s="49"/>
      <c r="R48" s="49"/>
      <c r="S48" s="49"/>
    </row>
    <row r="49" spans="1:19" x14ac:dyDescent="0.2">
      <c r="B49" s="10"/>
      <c r="C49" s="32"/>
      <c r="D49" s="33"/>
      <c r="E49" s="33"/>
      <c r="F49" s="33"/>
      <c r="G49" s="33"/>
      <c r="H49" s="33"/>
      <c r="I49" s="33"/>
      <c r="J49" s="33"/>
      <c r="K49" s="49"/>
      <c r="L49" s="49"/>
      <c r="M49" s="49"/>
      <c r="N49" s="49"/>
      <c r="O49" s="49"/>
      <c r="P49" s="49"/>
      <c r="Q49" s="49"/>
      <c r="R49" s="49"/>
      <c r="S49" s="49"/>
    </row>
    <row r="50" spans="1:19" x14ac:dyDescent="0.2">
      <c r="B50" s="10"/>
      <c r="C50" s="32"/>
      <c r="D50" s="33"/>
      <c r="E50" s="33"/>
      <c r="F50" s="33"/>
      <c r="G50" s="33"/>
      <c r="H50" s="33"/>
      <c r="I50" s="33"/>
      <c r="J50" s="33"/>
    </row>
    <row r="51" spans="1:19" x14ac:dyDescent="0.2">
      <c r="B51" s="10"/>
      <c r="C51" s="32"/>
      <c r="D51" s="33"/>
      <c r="E51" s="33"/>
      <c r="F51" s="33"/>
      <c r="G51" s="33"/>
      <c r="H51" s="33"/>
      <c r="I51" s="33"/>
      <c r="J51" s="33"/>
    </row>
    <row r="52" spans="1:19" x14ac:dyDescent="0.2">
      <c r="B52" s="10"/>
      <c r="C52" s="32"/>
      <c r="D52" s="33"/>
      <c r="E52" s="33"/>
      <c r="F52" s="33"/>
      <c r="G52" s="33"/>
      <c r="H52" s="33"/>
      <c r="I52" s="33"/>
      <c r="J52" s="33"/>
      <c r="K52" s="29"/>
      <c r="L52" s="29"/>
      <c r="M52" s="29"/>
      <c r="N52" s="29"/>
      <c r="O52" s="29"/>
    </row>
    <row r="53" spans="1:19" x14ac:dyDescent="0.2">
      <c r="B53" s="10"/>
      <c r="C53" s="32"/>
      <c r="D53" s="33"/>
      <c r="E53" s="33"/>
      <c r="F53" s="33"/>
      <c r="G53" s="33"/>
      <c r="H53" s="33"/>
      <c r="I53" s="33"/>
      <c r="J53" s="33"/>
      <c r="K53" s="29"/>
      <c r="L53" s="29"/>
      <c r="M53" s="29"/>
      <c r="N53" s="29"/>
      <c r="O53" s="29"/>
    </row>
    <row r="54" spans="1:19" x14ac:dyDescent="0.2">
      <c r="B54" s="10"/>
      <c r="C54" s="32"/>
      <c r="D54" s="33"/>
      <c r="E54" s="33"/>
      <c r="F54" s="33"/>
      <c r="G54" s="33"/>
      <c r="H54" s="33"/>
      <c r="I54" s="33"/>
      <c r="J54" s="33"/>
      <c r="K54" s="29"/>
      <c r="L54" s="29"/>
      <c r="M54" s="29"/>
      <c r="N54" s="29"/>
      <c r="O54" s="29"/>
    </row>
    <row r="55" spans="1:19" x14ac:dyDescent="0.2">
      <c r="A55" s="29"/>
      <c r="B55" s="10"/>
      <c r="C55" s="32"/>
      <c r="D55" s="33"/>
      <c r="E55" s="33"/>
      <c r="F55" s="33"/>
      <c r="G55" s="33"/>
      <c r="H55" s="33"/>
      <c r="I55" s="33"/>
      <c r="J55" s="33"/>
      <c r="K55" s="29"/>
      <c r="L55" s="29"/>
      <c r="M55" s="29"/>
      <c r="N55" s="29"/>
      <c r="O55" s="29"/>
    </row>
    <row r="56" spans="1:19" x14ac:dyDescent="0.2">
      <c r="A56" s="29"/>
      <c r="B56" s="10"/>
      <c r="C56" s="32"/>
      <c r="D56" s="33"/>
      <c r="E56" s="33"/>
      <c r="F56" s="33"/>
      <c r="G56" s="33"/>
      <c r="H56" s="33"/>
      <c r="I56" s="33"/>
      <c r="J56" s="33"/>
      <c r="K56" s="29"/>
      <c r="L56" s="29"/>
      <c r="M56" s="29"/>
      <c r="N56" s="29"/>
      <c r="O56" s="29"/>
    </row>
    <row r="57" spans="1:19" x14ac:dyDescent="0.2">
      <c r="A57" s="29"/>
      <c r="B57" s="10"/>
      <c r="C57" s="32"/>
      <c r="D57" s="33"/>
      <c r="E57" s="33"/>
      <c r="F57" s="33"/>
      <c r="G57" s="33"/>
      <c r="H57" s="33"/>
      <c r="I57" s="33"/>
      <c r="J57" s="33"/>
      <c r="K57" s="29"/>
      <c r="L57" s="29"/>
      <c r="M57" s="29"/>
      <c r="N57" s="29"/>
      <c r="O57" s="29"/>
    </row>
    <row r="58" spans="1:19" x14ac:dyDescent="0.2">
      <c r="A58" s="29"/>
      <c r="B58" s="10"/>
      <c r="C58" s="32"/>
      <c r="D58" s="33"/>
      <c r="E58" s="33"/>
      <c r="F58" s="33"/>
      <c r="G58" s="33"/>
      <c r="H58" s="33"/>
      <c r="I58" s="10"/>
      <c r="J58" s="33"/>
      <c r="K58" s="29"/>
      <c r="L58" s="29"/>
      <c r="M58" s="29"/>
      <c r="N58" s="29"/>
      <c r="O58" s="29"/>
    </row>
    <row r="59" spans="1:19" x14ac:dyDescent="0.2">
      <c r="A59" s="29"/>
      <c r="B59" s="10"/>
      <c r="C59" s="32"/>
      <c r="D59" s="33"/>
      <c r="E59" s="33"/>
      <c r="F59" s="33"/>
      <c r="G59" s="33"/>
      <c r="H59" s="33"/>
      <c r="I59" s="33"/>
      <c r="J59" s="33"/>
      <c r="K59" s="29"/>
      <c r="L59" s="29"/>
      <c r="M59" s="29"/>
      <c r="N59" s="29"/>
      <c r="O59" s="29"/>
    </row>
    <row r="60" spans="1:19" ht="17.25" thickBot="1" x14ac:dyDescent="0.25">
      <c r="A60" s="29"/>
      <c r="B60" s="10"/>
      <c r="C60" s="31"/>
      <c r="D60" s="10"/>
      <c r="E60" s="10"/>
      <c r="F60" s="31"/>
      <c r="G60" s="31"/>
      <c r="H60" s="31"/>
      <c r="I60" s="31"/>
      <c r="J60" s="31"/>
      <c r="K60" s="29"/>
      <c r="L60" s="29"/>
      <c r="M60" s="29"/>
      <c r="N60" s="29"/>
      <c r="O60" s="29"/>
    </row>
    <row r="61" spans="1:19" ht="17.25" thickBot="1" x14ac:dyDescent="0.25">
      <c r="A61" s="29"/>
      <c r="B61" s="10"/>
      <c r="C61" s="31"/>
      <c r="D61" s="10"/>
      <c r="E61" s="10"/>
      <c r="F61" s="30"/>
      <c r="G61" s="30"/>
      <c r="H61" s="30"/>
      <c r="I61" s="30"/>
      <c r="J61" s="30"/>
      <c r="K61" s="29"/>
      <c r="L61" s="29"/>
      <c r="M61" s="29"/>
      <c r="N61" s="29"/>
      <c r="O61" s="29"/>
    </row>
    <row r="62" spans="1:19" ht="17.25" thickBot="1" x14ac:dyDescent="0.25">
      <c r="A62" s="29"/>
      <c r="B62" s="10"/>
      <c r="C62" s="31"/>
      <c r="D62" s="10"/>
      <c r="E62" s="10"/>
      <c r="F62" s="30"/>
      <c r="G62" s="30"/>
      <c r="H62" s="30"/>
      <c r="I62" s="30"/>
      <c r="J62" s="30"/>
      <c r="K62" s="29"/>
      <c r="L62" s="29"/>
      <c r="M62" s="29"/>
      <c r="N62" s="29"/>
      <c r="O62" s="29"/>
    </row>
    <row r="63" spans="1:19" ht="16.5" x14ac:dyDescent="0.2">
      <c r="A63" s="29"/>
      <c r="B63" s="10"/>
      <c r="C63" s="31"/>
      <c r="D63" s="10"/>
      <c r="E63" s="10"/>
      <c r="F63" s="30"/>
      <c r="G63" s="30"/>
      <c r="H63" s="30"/>
      <c r="I63" s="30"/>
      <c r="J63" s="30"/>
      <c r="K63" s="29"/>
      <c r="L63" s="29"/>
      <c r="M63" s="29"/>
      <c r="N63" s="29"/>
      <c r="O63" s="29"/>
    </row>
    <row r="64" spans="1:19" ht="13.5" thickBot="1" x14ac:dyDescent="0.25">
      <c r="A64" s="29"/>
      <c r="B64" s="29"/>
      <c r="C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ht="16.5" x14ac:dyDescent="0.2">
      <c r="B65" s="29"/>
      <c r="C65" s="30"/>
      <c r="F65" s="30"/>
      <c r="G65" s="30"/>
      <c r="H65" s="30"/>
      <c r="I65" s="30"/>
      <c r="J65" s="30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2:15" x14ac:dyDescent="0.2">
      <c r="C69" s="29"/>
      <c r="D69" s="29"/>
      <c r="E69" s="29"/>
      <c r="F69" s="29"/>
      <c r="G69" s="29"/>
      <c r="H69" s="29"/>
      <c r="I69" s="29"/>
      <c r="J69" s="29"/>
      <c r="K69" s="29"/>
      <c r="L69" s="29"/>
    </row>
    <row r="70" spans="2:15" x14ac:dyDescent="0.2"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129" spans="3:4" x14ac:dyDescent="0.2">
      <c r="C129" s="50" t="s">
        <v>51</v>
      </c>
      <c r="D129" s="49"/>
    </row>
    <row r="130" spans="3:4" x14ac:dyDescent="0.2">
      <c r="C130" s="51" t="s">
        <v>52</v>
      </c>
    </row>
  </sheetData>
  <mergeCells count="13">
    <mergeCell ref="C4:F4"/>
    <mergeCell ref="C5:F5"/>
    <mergeCell ref="H2:K2"/>
    <mergeCell ref="H3:K3"/>
    <mergeCell ref="H4:K4"/>
    <mergeCell ref="H5:K5"/>
    <mergeCell ref="H29:J29"/>
    <mergeCell ref="C24:D24"/>
    <mergeCell ref="C25:D25"/>
    <mergeCell ref="H6:K6"/>
    <mergeCell ref="C6:F6"/>
    <mergeCell ref="C2:F2"/>
    <mergeCell ref="C3:F3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1" manualBreakCount="1">
    <brk id="23" max="16383" man="1"/>
  </rowBreaks>
  <colBreaks count="2" manualBreakCount="2">
    <brk id="6" max="1048575" man="1"/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BDI MPPE Desonerado</vt:lpstr>
      <vt:lpstr>BDI MPPE Onerado</vt:lpstr>
      <vt:lpstr>BDI MPPE com preço antigo</vt:lpstr>
      <vt:lpstr>RESUMO (VIGENTE)</vt:lpstr>
      <vt:lpstr>'BDI MPPE com preço antigo'!Area_de_impressao</vt:lpstr>
      <vt:lpstr>'BDI MPPE Desonerado'!Area_de_impressao</vt:lpstr>
      <vt:lpstr>'BDI MPPE Onerado'!Area_de_impressao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DE MORAIS BEZERRA</dc:creator>
  <cp:lastModifiedBy>Paulo Henrique Ferreira Loz</cp:lastModifiedBy>
  <cp:lastPrinted>2022-02-24T19:01:16Z</cp:lastPrinted>
  <dcterms:created xsi:type="dcterms:W3CDTF">2013-11-26T19:53:58Z</dcterms:created>
  <dcterms:modified xsi:type="dcterms:W3CDTF">2022-02-24T19:01:25Z</dcterms:modified>
</cp:coreProperties>
</file>